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Ibrahim\OneDrive - Plan International\Desktop\Procurements\Tender Dossier procurement of ICT Material Akeilius project\Reworked ITT Pack Akeilius project\"/>
    </mc:Choice>
  </mc:AlternateContent>
  <xr:revisionPtr revIDLastSave="0" documentId="6_{CDBEC253-A3C2-4195-A5E3-70EA07C8331A}" xr6:coauthVersionLast="36" xr6:coauthVersionMax="47" xr10:uidLastSave="{00000000-0000-0000-0000-000000000000}"/>
  <bookViews>
    <workbookView xWindow="28680" yWindow="-5850" windowWidth="29040" windowHeight="15720" firstSheet="1" activeTab="1" xr2:uid="{00000000-000D-0000-FFFF-FFFF00000000}"/>
  </bookViews>
  <sheets>
    <sheet name="Specification of materials" sheetId="1" state="hidden" r:id="rId1"/>
    <sheet name="Annex B -Pricing " sheetId="8" r:id="rId2"/>
  </sheets>
  <definedNames>
    <definedName name="_xlnm.Print_Titles" localSheetId="1">'Annex B -Pricing '!$13:$13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8" l="1"/>
  <c r="M15" i="8" l="1"/>
  <c r="M16" i="8"/>
  <c r="M17" i="8"/>
  <c r="M18" i="8"/>
  <c r="M19" i="8"/>
  <c r="M20" i="8"/>
  <c r="M22" i="8"/>
  <c r="M23" i="8"/>
  <c r="M24" i="8"/>
  <c r="M26" i="8"/>
  <c r="M29" i="8" s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6" i="1"/>
  <c r="H15" i="1"/>
  <c r="H14" i="1"/>
  <c r="H13" i="1"/>
  <c r="H12" i="1"/>
  <c r="H11" i="1"/>
  <c r="H10" i="1"/>
  <c r="H41" i="1"/>
  <c r="M28" i="8" l="1"/>
  <c r="M30" i="8" s="1"/>
  <c r="M31" i="8" s="1"/>
  <c r="M32" i="8" s="1"/>
</calcChain>
</file>

<file path=xl/sharedStrings.xml><?xml version="1.0" encoding="utf-8"?>
<sst xmlns="http://schemas.openxmlformats.org/spreadsheetml/2006/main" count="164" uniqueCount="130">
  <si>
    <t>DETAIL SPECIFICATIONS - Hardware materials for toilet construction at 6 schools</t>
  </si>
  <si>
    <t xml:space="preserve">SN </t>
  </si>
  <si>
    <t xml:space="preserve">Procurement Threshold Waiving </t>
  </si>
  <si>
    <t xml:space="preserve">Tender Publication </t>
  </si>
  <si>
    <t xml:space="preserve">to </t>
  </si>
  <si>
    <t>Quotations</t>
  </si>
  <si>
    <t>Outcome 2- Resilient, safe and inclusive WASH infrastructure and practices established and used in communities, schools and health facilities</t>
  </si>
  <si>
    <t xml:space="preserve">Detail Specification </t>
  </si>
  <si>
    <t xml:space="preserve">Item Name </t>
  </si>
  <si>
    <t xml:space="preserve"> Detail of specification</t>
  </si>
  <si>
    <t xml:space="preserve">Unit </t>
  </si>
  <si>
    <t>Req Qty</t>
  </si>
  <si>
    <t xml:space="preserve">Est Rate </t>
  </si>
  <si>
    <t xml:space="preserve">Amount </t>
  </si>
  <si>
    <t xml:space="preserve">Arcon elbow </t>
  </si>
  <si>
    <r>
      <t xml:space="preserve"> Arcon Elbow 22mm</t>
    </r>
    <r>
      <rPr>
        <vertAlign val="superscript"/>
        <sz val="11"/>
        <color theme="1"/>
        <rFont val="Calibri"/>
        <family val="2"/>
        <scheme val="minor"/>
      </rPr>
      <t>2</t>
    </r>
  </si>
  <si>
    <t>PCS</t>
  </si>
  <si>
    <t>S &amp; P Trap</t>
  </si>
  <si>
    <t>S &amp; P Trap 50mm</t>
  </si>
  <si>
    <t>PVC Pipe</t>
  </si>
  <si>
    <t>PVC pipes 50mm</t>
  </si>
  <si>
    <t>LTH</t>
  </si>
  <si>
    <t>Water tank for hand washing</t>
  </si>
  <si>
    <t>1000 Litres tuffa tank</t>
  </si>
  <si>
    <t>Panel rib</t>
  </si>
  <si>
    <t>Panel Rib - Pool Blue color 8FT</t>
  </si>
  <si>
    <t>SHTS</t>
  </si>
  <si>
    <t>Cement</t>
  </si>
  <si>
    <t xml:space="preserve"> 40 kg Cement</t>
  </si>
  <si>
    <t>Bag</t>
  </si>
  <si>
    <t>Rooffing iron</t>
  </si>
  <si>
    <t>Roofing iron zinc 12FT</t>
  </si>
  <si>
    <t>Nail</t>
  </si>
  <si>
    <t>4'BT/H Nail 400g</t>
  </si>
  <si>
    <t>CTN</t>
  </si>
  <si>
    <t>3'BT/H Nail 400g</t>
  </si>
  <si>
    <t>2'BT/H Nail 400g</t>
  </si>
  <si>
    <t>Clout nail 500g</t>
  </si>
  <si>
    <t>Vent cowl</t>
  </si>
  <si>
    <t>Vent cowl 100mm</t>
  </si>
  <si>
    <t>PVC pipe</t>
  </si>
  <si>
    <t>PVC Pipe 100mm</t>
  </si>
  <si>
    <t>Flat iron</t>
  </si>
  <si>
    <t xml:space="preserve">Flat iron 8 x 4 </t>
  </si>
  <si>
    <t>End cap</t>
  </si>
  <si>
    <t>PVC end cap 100mm</t>
  </si>
  <si>
    <t>PVC elbow</t>
  </si>
  <si>
    <r>
      <t>PVC elbow 100 x 90</t>
    </r>
    <r>
      <rPr>
        <sz val="11"/>
        <color theme="1"/>
        <rFont val="Calibri"/>
        <family val="2"/>
      </rPr>
      <t>°</t>
    </r>
  </si>
  <si>
    <t>Arcon pipe</t>
  </si>
  <si>
    <t>Roll arcon pipe 22mm x 25m</t>
  </si>
  <si>
    <t>Roll</t>
  </si>
  <si>
    <t>Pillar Taps</t>
  </si>
  <si>
    <t>Pillar Taps 22mm</t>
  </si>
  <si>
    <t xml:space="preserve">MESH WIRE </t>
  </si>
  <si>
    <t>MESH WIRE F62 *3x 2.4mtrs</t>
  </si>
  <si>
    <t>Pad bolt</t>
  </si>
  <si>
    <t xml:space="preserve"> Pad Bolt 100mm</t>
  </si>
  <si>
    <t>Barrel bolt</t>
  </si>
  <si>
    <t>Barrel Bolt</t>
  </si>
  <si>
    <t>Butt hinge</t>
  </si>
  <si>
    <t xml:space="preserve"> Butt hinge_100mm Hardline *</t>
  </si>
  <si>
    <t>Silicon</t>
  </si>
  <si>
    <t>All clear silicon</t>
  </si>
  <si>
    <t>LOK LOCRETE</t>
  </si>
  <si>
    <t>LOK LOCRETE 1 LTR</t>
  </si>
  <si>
    <t>Tie wire</t>
  </si>
  <si>
    <t>Tie wire 1kg</t>
  </si>
  <si>
    <t>Chicken roll</t>
  </si>
  <si>
    <t xml:space="preserve">Chicken wire </t>
  </si>
  <si>
    <t>wooden sht*8x4xx12mm*</t>
  </si>
  <si>
    <t>Ply wood_8x4xx12mm</t>
  </si>
  <si>
    <t>Toilet seat</t>
  </si>
  <si>
    <t>Black plastic</t>
  </si>
  <si>
    <t>Grate</t>
  </si>
  <si>
    <t>Floor grate 100mm</t>
  </si>
  <si>
    <t>Wall elbow</t>
  </si>
  <si>
    <t>Wall elbow 22mm</t>
  </si>
  <si>
    <t>Hand basin</t>
  </si>
  <si>
    <t>PVC hand basin</t>
  </si>
  <si>
    <t>Line</t>
  </si>
  <si>
    <t>Pieces</t>
  </si>
  <si>
    <t>Set</t>
  </si>
  <si>
    <t>Charging stations for tablets(Manhattan 32-Port USB-C Charging Cabinet on wheels)</t>
  </si>
  <si>
    <t xml:space="preserve"> Samsung Galaxy Tab 11+ ( Please see detail specifiction in Annex A)</t>
  </si>
  <si>
    <t>Tablets for teachers (Samsung Galaxy Tab S6 Lite ( Please see detail specifiction in Annex A)</t>
  </si>
  <si>
    <t>Charging stations for tablets(Manhattan 32-Port USB-C Charging Cabinet on wheels) ( Please see detail specifiction in Annex A)</t>
  </si>
  <si>
    <t>Magic Box (mini PC with a switch and cables.) ( Please see detail specifiction in Annex A)</t>
  </si>
  <si>
    <t>ANNEX B - PRICING SCHEDULE</t>
  </si>
  <si>
    <t>Supply of Tablets, Accessories and Associated Power and Connectivity Equipment - Kano State  |  All prices in Nigerian Naira (NGN), exclusive of VAT  |  Delivered-at-Place (DAP), Kano State</t>
  </si>
  <si>
    <t>BIDDER DETAILS - to be completed in full</t>
  </si>
  <si>
    <t>Company Name</t>
  </si>
  <si>
    <t>Contact Person and Position</t>
  </si>
  <si>
    <t>Email Address and Telephone</t>
  </si>
  <si>
    <t>Price Validity Period (calendar days from closing date - minimum 90)</t>
  </si>
  <si>
    <t>Item Name</t>
  </si>
  <si>
    <t>Detail of Specification</t>
  </si>
  <si>
    <t>Unit</t>
  </si>
  <si>
    <t>Make, Model and Part Number Offered</t>
  </si>
  <si>
    <t>Country of Origin / Manufacturer</t>
  </si>
  <si>
    <t>Compliant with Annex A? (Y/N)</t>
  </si>
  <si>
    <t>If N, describe the deviation in full</t>
  </si>
  <si>
    <t>Warranty Offered (months)</t>
  </si>
  <si>
    <t>Unit Price (NGN, excl. VAT)</t>
  </si>
  <si>
    <t>Total Price (NGN, excl. VAT)</t>
  </si>
  <si>
    <t>Lead Time( DAP) (calendar days)</t>
  </si>
  <si>
    <t>SECTION 1 - GOODS</t>
  </si>
  <si>
    <t>Tablets for teacher Samsung Galaxy Tab S6 Lite</t>
  </si>
  <si>
    <t>Havit H220d Wired Headphone</t>
  </si>
  <si>
    <t>Wired headphone with microphone, 3.5mm (see Annex A for the full specification)</t>
  </si>
  <si>
    <t>Protective Case - Tab A9+ / A11+, with shoulder strap</t>
  </si>
  <si>
    <t>Silicone + PC case with rotating stand and shoulder strap (see Annex A for the full specification)</t>
  </si>
  <si>
    <t>Protective Case - Tab S6 Lite, with shoulder strap</t>
  </si>
  <si>
    <t>Original Type-C Charger for Tablets</t>
  </si>
  <si>
    <t>Manufacturer-original Type-C mains charger, Nigerian Type G plug [SPECIFICATION REQUIRED IN ANNEX A]</t>
  </si>
  <si>
    <t>MTN 5G Premium Router (hardware)</t>
  </si>
  <si>
    <t>5G NR / 4G LTE dual-band fixed wireless router (see Annex A for the full specification)</t>
  </si>
  <si>
    <t>Magic Box (mini PC with switch and cables)</t>
  </si>
  <si>
    <t>Laptop, laptop bag and mouse for teachers</t>
  </si>
  <si>
    <t>SECTION 2 - DELIVERY, INSTALLATION AND ASSOCIATED SERVICES</t>
  </si>
  <si>
    <t>Lot</t>
  </si>
  <si>
    <t>Subtotal - Section 1, Goods (NGN, excl. VAT)</t>
  </si>
  <si>
    <t>Subtotal - Section 2, Services (NGN, excl. VAT)</t>
  </si>
  <si>
    <t>TOTAL TENDER PRICE (NGN, EXCLUSIVE OF VAT)</t>
  </si>
  <si>
    <t>VAT</t>
  </si>
  <si>
    <t>TOTAL TENDER PRICE (NGN, INCLUSIVE OF VAT)</t>
  </si>
  <si>
    <t>VAT rates are  exempted under the Nigeria Law for Educational Materials</t>
  </si>
  <si>
    <t>Teacher laptop se, laptop, bag pack, and  wireless Mouse</t>
  </si>
  <si>
    <t>Delivery to place (DAP), Kano State, Nigeria</t>
  </si>
  <si>
    <t>Transport, insurance in transit and offloading to the delivery point(s) in Kano State, Nigeria  Enter 0 if included in Section 1 unit prices.</t>
  </si>
  <si>
    <t>Samsung Galaxy Tab  A11+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</si>
</sst>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i/>
      <sz val="9"/>
      <name val="Arial"/>
      <family val="2"/>
    </font>
    <font>
      <b/>
      <sz val="11"/>
      <color rgb="FFFFFFFF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  <font>
      <b/>
      <sz val="10"/>
      <color rgb="FF1F3864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1F3864"/>
        <bgColor rgb="FF333333"/>
      </patternFill>
    </fill>
    <fill>
      <patternFill patternType="solid">
        <fgColor rgb="FFFFF2CC"/>
        <bgColor rgb="FFF2F2F2"/>
      </patternFill>
    </fill>
    <fill>
      <patternFill patternType="solid">
        <fgColor rgb="FFFFE699"/>
        <bgColor rgb="FFFFF2CC"/>
      </patternFill>
    </fill>
    <fill>
      <patternFill patternType="solid">
        <fgColor rgb="FFBDD7EE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rgb="FFD9D9D9"/>
        <bgColor rgb="FFBDD7EE"/>
      </patternFill>
    </fill>
    <fill>
      <patternFill patternType="solid">
        <fgColor theme="0"/>
        <bgColor rgb="FFFFF2C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43" fontId="0" fillId="0" borderId="1" xfId="1" applyFont="1" applyBorder="1"/>
    <xf numFmtId="2" fontId="0" fillId="0" borderId="1" xfId="0" applyNumberFormat="1" applyBorder="1"/>
    <xf numFmtId="43" fontId="0" fillId="0" borderId="1" xfId="1" applyFont="1" applyFill="1" applyBorder="1"/>
    <xf numFmtId="164" fontId="0" fillId="0" borderId="0" xfId="0" applyNumberFormat="1"/>
    <xf numFmtId="0" fontId="9" fillId="0" borderId="0" xfId="3"/>
    <xf numFmtId="166" fontId="13" fillId="5" borderId="5" xfId="3" applyNumberFormat="1" applyFont="1" applyFill="1" applyBorder="1" applyAlignment="1" applyProtection="1">
      <alignment horizontal="center"/>
      <protection locked="0"/>
    </xf>
    <xf numFmtId="0" fontId="14" fillId="3" borderId="5" xfId="3" applyFont="1" applyFill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left" vertical="center" wrapText="1"/>
    </xf>
    <xf numFmtId="3" fontId="16" fillId="0" borderId="5" xfId="3" applyNumberFormat="1" applyFont="1" applyBorder="1" applyAlignment="1">
      <alignment horizontal="center" vertical="center" wrapText="1"/>
    </xf>
    <xf numFmtId="0" fontId="16" fillId="4" borderId="5" xfId="3" applyFont="1" applyFill="1" applyBorder="1" applyAlignment="1" applyProtection="1">
      <alignment vertical="center" wrapText="1"/>
      <protection locked="0"/>
    </xf>
    <xf numFmtId="0" fontId="16" fillId="4" borderId="5" xfId="3" applyFont="1" applyFill="1" applyBorder="1" applyAlignment="1" applyProtection="1">
      <alignment horizontal="center" vertical="center"/>
      <protection locked="0"/>
    </xf>
    <xf numFmtId="4" fontId="16" fillId="4" borderId="5" xfId="3" applyNumberFormat="1" applyFont="1" applyFill="1" applyBorder="1" applyAlignment="1" applyProtection="1">
      <alignment vertical="center" wrapText="1"/>
      <protection locked="0"/>
    </xf>
    <xf numFmtId="4" fontId="17" fillId="7" borderId="5" xfId="3" applyNumberFormat="1" applyFont="1" applyFill="1" applyBorder="1"/>
    <xf numFmtId="4" fontId="13" fillId="7" borderId="5" xfId="3" applyNumberFormat="1" applyFont="1" applyFill="1" applyBorder="1"/>
    <xf numFmtId="0" fontId="9" fillId="7" borderId="5" xfId="3" applyFill="1" applyBorder="1"/>
    <xf numFmtId="4" fontId="13" fillId="8" borderId="5" xfId="3" applyNumberFormat="1" applyFont="1" applyFill="1" applyBorder="1"/>
    <xf numFmtId="0" fontId="9" fillId="8" borderId="5" xfId="3" applyFill="1" applyBorder="1"/>
    <xf numFmtId="4" fontId="12" fillId="3" borderId="5" xfId="3" applyNumberFormat="1" applyFont="1" applyFill="1" applyBorder="1"/>
    <xf numFmtId="0" fontId="9" fillId="3" borderId="5" xfId="3" applyFill="1" applyBorder="1"/>
    <xf numFmtId="3" fontId="17" fillId="9" borderId="5" xfId="3" applyNumberFormat="1" applyFont="1" applyFill="1" applyBorder="1" applyAlignment="1">
      <alignment horizontal="center" vertical="center" wrapText="1"/>
    </xf>
    <xf numFmtId="3" fontId="16" fillId="10" borderId="5" xfId="3" applyNumberFormat="1" applyFont="1" applyFill="1" applyBorder="1" applyAlignment="1">
      <alignment horizontal="center" vertical="center" wrapText="1"/>
    </xf>
    <xf numFmtId="0" fontId="16" fillId="11" borderId="5" xfId="3" applyFont="1" applyFill="1" applyBorder="1" applyAlignment="1">
      <alignment horizontal="left" vertical="center" wrapText="1"/>
    </xf>
    <xf numFmtId="3" fontId="16" fillId="9" borderId="5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3" borderId="5" xfId="3" applyFont="1" applyFill="1" applyBorder="1" applyAlignment="1">
      <alignment horizontal="right" vertical="center"/>
    </xf>
    <xf numFmtId="0" fontId="13" fillId="0" borderId="5" xfId="3" applyFont="1" applyBorder="1" applyAlignment="1">
      <alignment vertical="center" wrapText="1" indent="1"/>
    </xf>
    <xf numFmtId="0" fontId="9" fillId="4" borderId="5" xfId="3" applyFill="1" applyBorder="1" applyProtection="1">
      <protection locked="0"/>
    </xf>
    <xf numFmtId="0" fontId="11" fillId="0" borderId="0" xfId="3" applyFont="1"/>
    <xf numFmtId="0" fontId="15" fillId="6" borderId="6" xfId="3" applyFont="1" applyFill="1" applyBorder="1" applyAlignment="1">
      <alignment vertical="center" indent="1"/>
    </xf>
    <xf numFmtId="0" fontId="15" fillId="6" borderId="7" xfId="3" applyFont="1" applyFill="1" applyBorder="1" applyAlignment="1">
      <alignment vertical="center" indent="1"/>
    </xf>
    <xf numFmtId="0" fontId="15" fillId="6" borderId="8" xfId="3" applyFont="1" applyFill="1" applyBorder="1" applyAlignment="1">
      <alignment vertical="center" indent="1"/>
    </xf>
    <xf numFmtId="0" fontId="15" fillId="6" borderId="5" xfId="3" applyFont="1" applyFill="1" applyBorder="1" applyAlignment="1">
      <alignment vertical="center" indent="1"/>
    </xf>
    <xf numFmtId="0" fontId="13" fillId="7" borderId="5" xfId="3" applyFont="1" applyFill="1" applyBorder="1" applyAlignment="1">
      <alignment horizontal="right" vertical="center"/>
    </xf>
    <xf numFmtId="0" fontId="13" fillId="8" borderId="5" xfId="3" applyFont="1" applyFill="1" applyBorder="1" applyAlignment="1">
      <alignment horizontal="right" vertical="center"/>
    </xf>
    <xf numFmtId="0" fontId="10" fillId="3" borderId="0" xfId="3" applyFont="1" applyFill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3" borderId="0" xfId="3" applyFont="1" applyFill="1" applyAlignment="1">
      <alignment horizontal="left" vertical="center" indent="1"/>
    </xf>
  </cellXfs>
  <cellStyles count="4">
    <cellStyle name="Comma" xfId="1" builtinId="3"/>
    <cellStyle name="Comma 3" xfId="2" xr:uid="{F3E4BA1C-E6A6-461F-9342-170095115383}"/>
    <cellStyle name="Normal" xfId="0" builtinId="0"/>
    <cellStyle name="Normal 2" xfId="3" xr:uid="{710183EC-E35B-4F3B-82D5-0FBA8D3FC7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hammad Anwar" id="{AFFFDE6D-B854-4A93-9E89-E150C5E81B7F}" userId="S::Mohammad.Anwar@plan-international.org::2d8fa922-5f2d-4ce0-bca6-34c8f65c99d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1" dT="2026-08-20T14:27:06.23" personId="{AFFFDE6D-B854-4A93-9E89-E150C5E81B7F}" id="{67BC2823-FDD4-47D6-9A5F-460F874DD21A}">
    <text>Check and confirm if this ok</text>
  </threadedComment>
  <threadedComment ref="C15" dT="2026-08-20T14:09:25.24" personId="{AFFFDE6D-B854-4A93-9E89-E150C5E81B7F}" id="{01D4BFE9-263D-41A6-A1FB-F0BB0A78B123}">
    <text>Leaving both here for now Co to confirm)</text>
  </threadedComment>
  <threadedComment ref="C20" dT="2026-08-20T14:11:17.64" personId="{AFFFDE6D-B854-4A93-9E89-E150C5E81B7F}" id="{8C85170D-7049-4C2F-BE67-975F3C85A38A}">
    <text>Remove if you don’t need it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41"/>
  <sheetViews>
    <sheetView topLeftCell="A21" workbookViewId="0">
      <selection activeCell="H35" sqref="H35"/>
    </sheetView>
  </sheetViews>
  <sheetFormatPr defaultRowHeight="14.5" x14ac:dyDescent="0.35"/>
  <cols>
    <col min="3" max="3" width="26.1796875" customWidth="1"/>
    <col min="4" max="4" width="50.1796875" customWidth="1"/>
    <col min="5" max="5" width="14.81640625" customWidth="1"/>
    <col min="7" max="7" width="9.54296875" bestFit="1" customWidth="1"/>
    <col min="8" max="8" width="11.54296875" bestFit="1" customWidth="1"/>
  </cols>
  <sheetData>
    <row r="3" spans="2:13" ht="15.5" x14ac:dyDescent="0.35">
      <c r="C3" s="36" t="s">
        <v>0</v>
      </c>
      <c r="D3" s="36"/>
      <c r="E3" s="36"/>
      <c r="F3" s="36"/>
      <c r="G3" s="36"/>
      <c r="H3" s="36"/>
    </row>
    <row r="4" spans="2:13" x14ac:dyDescent="0.35">
      <c r="C4" s="1"/>
      <c r="D4" s="1"/>
      <c r="E4" s="1"/>
      <c r="F4" s="1"/>
      <c r="G4" s="1"/>
      <c r="H4" s="1"/>
    </row>
    <row r="5" spans="2:13" ht="21" x14ac:dyDescent="0.5">
      <c r="B5" t="s">
        <v>1</v>
      </c>
      <c r="D5" s="2" t="s">
        <v>2</v>
      </c>
      <c r="H5" t="s">
        <v>3</v>
      </c>
      <c r="J5" s="3" t="s">
        <v>4</v>
      </c>
      <c r="K5" t="s">
        <v>5</v>
      </c>
    </row>
    <row r="7" spans="2:13" ht="21" x14ac:dyDescent="0.5">
      <c r="B7" s="4" t="s">
        <v>6</v>
      </c>
      <c r="C7" s="5"/>
      <c r="D7" s="6"/>
      <c r="E7" s="6"/>
      <c r="F7" s="6"/>
      <c r="G7" s="6"/>
      <c r="H7" s="6"/>
      <c r="I7" s="6"/>
      <c r="J7" s="6"/>
      <c r="K7" s="6"/>
      <c r="L7" s="6"/>
      <c r="M7" s="7"/>
    </row>
    <row r="8" spans="2:13" x14ac:dyDescent="0.35">
      <c r="C8" t="s">
        <v>7</v>
      </c>
    </row>
    <row r="9" spans="2:13" x14ac:dyDescent="0.35">
      <c r="B9" s="8" t="s">
        <v>1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</row>
    <row r="10" spans="2:13" ht="16.5" x14ac:dyDescent="0.35">
      <c r="B10" s="9">
        <v>1</v>
      </c>
      <c r="C10" s="9" t="s">
        <v>14</v>
      </c>
      <c r="D10" s="9" t="s">
        <v>15</v>
      </c>
      <c r="E10" s="9" t="s">
        <v>16</v>
      </c>
      <c r="F10" s="10">
        <v>60</v>
      </c>
      <c r="G10" s="11">
        <v>46</v>
      </c>
      <c r="H10" s="12">
        <f>F10*G10</f>
        <v>2760</v>
      </c>
    </row>
    <row r="11" spans="2:13" x14ac:dyDescent="0.35">
      <c r="B11" s="9">
        <v>2</v>
      </c>
      <c r="C11" s="9" t="s">
        <v>17</v>
      </c>
      <c r="D11" s="9" t="s">
        <v>18</v>
      </c>
      <c r="E11" s="9" t="s">
        <v>16</v>
      </c>
      <c r="F11" s="10">
        <v>12</v>
      </c>
      <c r="G11" s="9">
        <v>32</v>
      </c>
      <c r="H11" s="12">
        <f>F11*G11</f>
        <v>384</v>
      </c>
    </row>
    <row r="12" spans="2:13" x14ac:dyDescent="0.35">
      <c r="B12" s="9">
        <v>3</v>
      </c>
      <c r="C12" s="9" t="s">
        <v>19</v>
      </c>
      <c r="D12" s="9" t="s">
        <v>20</v>
      </c>
      <c r="E12" s="9" t="s">
        <v>21</v>
      </c>
      <c r="F12" s="10">
        <v>6</v>
      </c>
      <c r="G12" s="9">
        <v>50</v>
      </c>
      <c r="H12" s="12">
        <f>F12*G12</f>
        <v>300</v>
      </c>
    </row>
    <row r="13" spans="2:13" x14ac:dyDescent="0.35">
      <c r="B13" s="9">
        <v>4</v>
      </c>
      <c r="C13" s="9" t="s">
        <v>22</v>
      </c>
      <c r="D13" s="9" t="s">
        <v>23</v>
      </c>
      <c r="E13" s="9"/>
      <c r="F13" s="10">
        <v>12</v>
      </c>
      <c r="G13" s="9">
        <v>1192</v>
      </c>
      <c r="H13" s="12">
        <f>F13*G13</f>
        <v>14304</v>
      </c>
    </row>
    <row r="14" spans="2:13" x14ac:dyDescent="0.35">
      <c r="B14" s="9">
        <v>5</v>
      </c>
      <c r="C14" s="9" t="s">
        <v>24</v>
      </c>
      <c r="D14" s="9" t="s">
        <v>25</v>
      </c>
      <c r="E14" s="9" t="s">
        <v>26</v>
      </c>
      <c r="F14" s="10">
        <v>360</v>
      </c>
      <c r="G14" s="11">
        <v>67</v>
      </c>
      <c r="H14" s="12">
        <f>G14*F14</f>
        <v>24120</v>
      </c>
    </row>
    <row r="15" spans="2:13" x14ac:dyDescent="0.35">
      <c r="B15" s="9">
        <v>6</v>
      </c>
      <c r="C15" s="9" t="s">
        <v>27</v>
      </c>
      <c r="D15" s="9" t="s">
        <v>28</v>
      </c>
      <c r="E15" s="9" t="s">
        <v>29</v>
      </c>
      <c r="F15" s="10">
        <v>90</v>
      </c>
      <c r="G15" s="11">
        <v>40</v>
      </c>
      <c r="H15" s="12">
        <f>G15*F15</f>
        <v>3600</v>
      </c>
    </row>
    <row r="16" spans="2:13" x14ac:dyDescent="0.35">
      <c r="B16" s="9">
        <v>7</v>
      </c>
      <c r="C16" s="9" t="s">
        <v>30</v>
      </c>
      <c r="D16" s="9" t="s">
        <v>31</v>
      </c>
      <c r="E16" s="9" t="s">
        <v>26</v>
      </c>
      <c r="F16" s="10">
        <v>60</v>
      </c>
      <c r="G16" s="13">
        <v>69.5</v>
      </c>
      <c r="H16" s="12">
        <f>G16*F16</f>
        <v>4170</v>
      </c>
    </row>
    <row r="17" spans="2:8" x14ac:dyDescent="0.35">
      <c r="B17" s="9">
        <v>8</v>
      </c>
      <c r="C17" s="9" t="s">
        <v>32</v>
      </c>
      <c r="D17" s="9" t="s">
        <v>33</v>
      </c>
      <c r="E17" s="9" t="s">
        <v>34</v>
      </c>
      <c r="F17" s="10">
        <v>1</v>
      </c>
      <c r="G17" s="9">
        <v>225</v>
      </c>
      <c r="H17" s="12">
        <v>225</v>
      </c>
    </row>
    <row r="18" spans="2:8" x14ac:dyDescent="0.35">
      <c r="B18" s="9">
        <v>9</v>
      </c>
      <c r="C18" s="9" t="s">
        <v>32</v>
      </c>
      <c r="D18" s="9" t="s">
        <v>35</v>
      </c>
      <c r="E18" s="9" t="s">
        <v>34</v>
      </c>
      <c r="F18" s="9">
        <v>3</v>
      </c>
      <c r="G18" s="9">
        <v>225</v>
      </c>
      <c r="H18" s="12">
        <f t="shared" ref="H18:H40" si="0">G18*F18</f>
        <v>675</v>
      </c>
    </row>
    <row r="19" spans="2:8" x14ac:dyDescent="0.35">
      <c r="B19" s="9">
        <v>10</v>
      </c>
      <c r="C19" s="9" t="s">
        <v>32</v>
      </c>
      <c r="D19" s="9" t="s">
        <v>36</v>
      </c>
      <c r="E19" s="9" t="s">
        <v>34</v>
      </c>
      <c r="F19" s="10">
        <v>2</v>
      </c>
      <c r="G19" s="9">
        <v>225</v>
      </c>
      <c r="H19" s="12">
        <f t="shared" si="0"/>
        <v>450</v>
      </c>
    </row>
    <row r="20" spans="2:8" x14ac:dyDescent="0.35">
      <c r="B20" s="9">
        <v>11</v>
      </c>
      <c r="C20" s="9" t="s">
        <v>32</v>
      </c>
      <c r="D20" s="9" t="s">
        <v>37</v>
      </c>
      <c r="E20" s="9" t="s">
        <v>34</v>
      </c>
      <c r="F20" s="10">
        <v>1</v>
      </c>
      <c r="G20" s="9">
        <v>400</v>
      </c>
      <c r="H20" s="12">
        <f t="shared" si="0"/>
        <v>400</v>
      </c>
    </row>
    <row r="21" spans="2:8" x14ac:dyDescent="0.35">
      <c r="B21" s="9">
        <v>12</v>
      </c>
      <c r="C21" s="9" t="s">
        <v>38</v>
      </c>
      <c r="D21" s="9" t="s">
        <v>39</v>
      </c>
      <c r="E21" s="9" t="s">
        <v>16</v>
      </c>
      <c r="F21" s="10">
        <v>24</v>
      </c>
      <c r="G21" s="9">
        <v>10</v>
      </c>
      <c r="H21" s="12">
        <f t="shared" si="0"/>
        <v>240</v>
      </c>
    </row>
    <row r="22" spans="2:8" x14ac:dyDescent="0.35">
      <c r="B22" s="9">
        <v>13</v>
      </c>
      <c r="C22" s="9" t="s">
        <v>40</v>
      </c>
      <c r="D22" s="9" t="s">
        <v>41</v>
      </c>
      <c r="E22" s="9" t="s">
        <v>16</v>
      </c>
      <c r="F22" s="10">
        <v>24</v>
      </c>
      <c r="G22" s="9">
        <v>110</v>
      </c>
      <c r="H22" s="12">
        <f t="shared" si="0"/>
        <v>2640</v>
      </c>
    </row>
    <row r="23" spans="2:8" x14ac:dyDescent="0.35">
      <c r="B23" s="9">
        <v>14</v>
      </c>
      <c r="C23" s="9" t="s">
        <v>42</v>
      </c>
      <c r="D23" s="9" t="s">
        <v>43</v>
      </c>
      <c r="E23" s="9" t="s">
        <v>26</v>
      </c>
      <c r="F23" s="9">
        <v>2</v>
      </c>
      <c r="G23" s="9">
        <v>145</v>
      </c>
      <c r="H23" s="9">
        <f t="shared" si="0"/>
        <v>290</v>
      </c>
    </row>
    <row r="24" spans="2:8" x14ac:dyDescent="0.35">
      <c r="B24" s="9">
        <v>15</v>
      </c>
      <c r="C24" s="9" t="s">
        <v>44</v>
      </c>
      <c r="D24" s="9" t="s">
        <v>45</v>
      </c>
      <c r="E24" s="9" t="s">
        <v>16</v>
      </c>
      <c r="F24" s="9">
        <v>12</v>
      </c>
      <c r="G24" s="9">
        <v>8</v>
      </c>
      <c r="H24" s="9">
        <f t="shared" si="0"/>
        <v>96</v>
      </c>
    </row>
    <row r="25" spans="2:8" x14ac:dyDescent="0.35">
      <c r="B25" s="9">
        <v>16</v>
      </c>
      <c r="C25" s="9" t="s">
        <v>46</v>
      </c>
      <c r="D25" s="9" t="s">
        <v>47</v>
      </c>
      <c r="E25" s="9" t="s">
        <v>16</v>
      </c>
      <c r="F25" s="9">
        <v>24</v>
      </c>
      <c r="G25" s="9">
        <v>20</v>
      </c>
      <c r="H25" s="9">
        <f t="shared" si="0"/>
        <v>480</v>
      </c>
    </row>
    <row r="26" spans="2:8" x14ac:dyDescent="0.35">
      <c r="B26" s="9">
        <v>17</v>
      </c>
      <c r="C26" s="9" t="s">
        <v>48</v>
      </c>
      <c r="D26" s="9" t="s">
        <v>49</v>
      </c>
      <c r="E26" s="9" t="s">
        <v>50</v>
      </c>
      <c r="F26" s="9">
        <v>6</v>
      </c>
      <c r="G26" s="9">
        <v>725</v>
      </c>
      <c r="H26" s="9">
        <f t="shared" si="0"/>
        <v>4350</v>
      </c>
    </row>
    <row r="27" spans="2:8" x14ac:dyDescent="0.35">
      <c r="B27" s="9">
        <v>18</v>
      </c>
      <c r="C27" s="9" t="s">
        <v>51</v>
      </c>
      <c r="D27" s="9" t="s">
        <v>52</v>
      </c>
      <c r="E27" s="9" t="s">
        <v>16</v>
      </c>
      <c r="F27" s="9">
        <v>8</v>
      </c>
      <c r="G27" s="9">
        <v>178</v>
      </c>
      <c r="H27" s="9">
        <f t="shared" si="0"/>
        <v>1424</v>
      </c>
    </row>
    <row r="28" spans="2:8" x14ac:dyDescent="0.35">
      <c r="B28" s="9">
        <v>19</v>
      </c>
      <c r="C28" s="9" t="s">
        <v>53</v>
      </c>
      <c r="D28" s="9" t="s">
        <v>54</v>
      </c>
      <c r="E28" s="9" t="s">
        <v>50</v>
      </c>
      <c r="F28" s="10">
        <v>12</v>
      </c>
      <c r="G28" s="11">
        <v>150</v>
      </c>
      <c r="H28" s="12">
        <f t="shared" si="0"/>
        <v>1800</v>
      </c>
    </row>
    <row r="29" spans="2:8" x14ac:dyDescent="0.35">
      <c r="B29" s="9">
        <v>20</v>
      </c>
      <c r="C29" s="9" t="s">
        <v>55</v>
      </c>
      <c r="D29" s="9" t="s">
        <v>56</v>
      </c>
      <c r="E29" s="9" t="s">
        <v>16</v>
      </c>
      <c r="F29" s="10">
        <v>30</v>
      </c>
      <c r="G29" s="9">
        <v>10</v>
      </c>
      <c r="H29" s="12">
        <f t="shared" si="0"/>
        <v>300</v>
      </c>
    </row>
    <row r="30" spans="2:8" x14ac:dyDescent="0.35">
      <c r="B30" s="9">
        <v>21</v>
      </c>
      <c r="C30" s="9" t="s">
        <v>57</v>
      </c>
      <c r="D30" s="9" t="s">
        <v>58</v>
      </c>
      <c r="E30" s="9" t="s">
        <v>16</v>
      </c>
      <c r="F30" s="10">
        <v>30</v>
      </c>
      <c r="G30" s="9">
        <v>25</v>
      </c>
      <c r="H30" s="12">
        <f t="shared" si="0"/>
        <v>750</v>
      </c>
    </row>
    <row r="31" spans="2:8" x14ac:dyDescent="0.35">
      <c r="B31" s="9">
        <v>22</v>
      </c>
      <c r="C31" s="9" t="s">
        <v>59</v>
      </c>
      <c r="D31" s="9" t="s">
        <v>60</v>
      </c>
      <c r="E31" s="9" t="s">
        <v>16</v>
      </c>
      <c r="F31" s="9">
        <v>30</v>
      </c>
      <c r="G31" s="9">
        <v>15</v>
      </c>
      <c r="H31" s="12">
        <f t="shared" si="0"/>
        <v>450</v>
      </c>
    </row>
    <row r="32" spans="2:8" x14ac:dyDescent="0.35">
      <c r="B32" s="9">
        <v>23</v>
      </c>
      <c r="C32" s="9" t="s">
        <v>61</v>
      </c>
      <c r="D32" s="9" t="s">
        <v>62</v>
      </c>
      <c r="E32" s="9"/>
      <c r="F32" s="10">
        <v>12</v>
      </c>
      <c r="G32" s="9">
        <v>55</v>
      </c>
      <c r="H32" s="12">
        <f t="shared" si="0"/>
        <v>660</v>
      </c>
    </row>
    <row r="33" spans="2:8" x14ac:dyDescent="0.35">
      <c r="B33" s="9">
        <v>24</v>
      </c>
      <c r="C33" s="9" t="s">
        <v>63</v>
      </c>
      <c r="D33" s="9" t="s">
        <v>64</v>
      </c>
      <c r="E33" s="9"/>
      <c r="F33" s="10">
        <v>6</v>
      </c>
      <c r="G33" s="9">
        <v>80</v>
      </c>
      <c r="H33" s="14">
        <f t="shared" si="0"/>
        <v>480</v>
      </c>
    </row>
    <row r="34" spans="2:8" x14ac:dyDescent="0.35">
      <c r="B34" s="9">
        <v>25</v>
      </c>
      <c r="C34" s="9" t="s">
        <v>65</v>
      </c>
      <c r="D34" s="9" t="s">
        <v>66</v>
      </c>
      <c r="E34" s="9" t="s">
        <v>50</v>
      </c>
      <c r="F34" s="10">
        <v>6</v>
      </c>
      <c r="G34" s="9">
        <v>16</v>
      </c>
      <c r="H34" s="14">
        <f t="shared" si="0"/>
        <v>96</v>
      </c>
    </row>
    <row r="35" spans="2:8" x14ac:dyDescent="0.35">
      <c r="B35" s="9">
        <v>26</v>
      </c>
      <c r="C35" s="9" t="s">
        <v>67</v>
      </c>
      <c r="D35" s="9" t="s">
        <v>68</v>
      </c>
      <c r="E35" s="9" t="s">
        <v>50</v>
      </c>
      <c r="F35" s="10">
        <v>1</v>
      </c>
      <c r="G35" s="9">
        <v>260</v>
      </c>
      <c r="H35" s="14">
        <f t="shared" si="0"/>
        <v>260</v>
      </c>
    </row>
    <row r="36" spans="2:8" x14ac:dyDescent="0.35">
      <c r="B36" s="9">
        <v>27</v>
      </c>
      <c r="C36" s="9" t="s">
        <v>69</v>
      </c>
      <c r="D36" s="9" t="s">
        <v>70</v>
      </c>
      <c r="E36" s="9" t="s">
        <v>16</v>
      </c>
      <c r="F36" s="10">
        <v>6</v>
      </c>
      <c r="G36" s="9">
        <v>145</v>
      </c>
      <c r="H36" s="14">
        <f t="shared" si="0"/>
        <v>870</v>
      </c>
    </row>
    <row r="37" spans="2:8" x14ac:dyDescent="0.35">
      <c r="B37" s="9">
        <v>28</v>
      </c>
      <c r="C37" s="9" t="s">
        <v>71</v>
      </c>
      <c r="D37" s="9" t="s">
        <v>72</v>
      </c>
      <c r="E37" s="9" t="s">
        <v>16</v>
      </c>
      <c r="F37" s="10">
        <v>24</v>
      </c>
      <c r="G37" s="9">
        <v>46</v>
      </c>
      <c r="H37" s="14">
        <f t="shared" si="0"/>
        <v>1104</v>
      </c>
    </row>
    <row r="38" spans="2:8" x14ac:dyDescent="0.35">
      <c r="B38" s="9">
        <v>29</v>
      </c>
      <c r="C38" s="9" t="s">
        <v>73</v>
      </c>
      <c r="D38" s="9" t="s">
        <v>74</v>
      </c>
      <c r="E38" s="9"/>
      <c r="F38" s="10">
        <v>6</v>
      </c>
      <c r="G38" s="9">
        <v>18</v>
      </c>
      <c r="H38" s="14">
        <f t="shared" si="0"/>
        <v>108</v>
      </c>
    </row>
    <row r="39" spans="2:8" x14ac:dyDescent="0.35">
      <c r="B39" s="9">
        <v>30</v>
      </c>
      <c r="C39" s="9" t="s">
        <v>75</v>
      </c>
      <c r="D39" s="9" t="s">
        <v>76</v>
      </c>
      <c r="E39" s="9"/>
      <c r="F39" s="10">
        <v>12</v>
      </c>
      <c r="G39" s="9">
        <v>50</v>
      </c>
      <c r="H39" s="14">
        <f t="shared" si="0"/>
        <v>600</v>
      </c>
    </row>
    <row r="40" spans="2:8" x14ac:dyDescent="0.35">
      <c r="B40" s="9">
        <v>31</v>
      </c>
      <c r="C40" s="9" t="s">
        <v>77</v>
      </c>
      <c r="D40" s="9" t="s">
        <v>78</v>
      </c>
      <c r="E40" s="9" t="s">
        <v>16</v>
      </c>
      <c r="F40" s="10">
        <v>12</v>
      </c>
      <c r="G40" s="9">
        <v>295</v>
      </c>
      <c r="H40" s="14">
        <f t="shared" si="0"/>
        <v>3540</v>
      </c>
    </row>
    <row r="41" spans="2:8" x14ac:dyDescent="0.35">
      <c r="H41" s="15">
        <f>SUM(H10:H40)</f>
        <v>71926</v>
      </c>
    </row>
  </sheetData>
  <mergeCells count="1">
    <mergeCell ref="C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9764-1624-439D-8838-6578552C5038}">
  <sheetPr>
    <tabColor theme="0"/>
    <pageSetUpPr fitToPage="1"/>
  </sheetPr>
  <dimension ref="B2:N32"/>
  <sheetViews>
    <sheetView showGridLines="0" tabSelected="1" zoomScale="70" zoomScaleNormal="70" workbookViewId="0">
      <pane xSplit="2" ySplit="13" topLeftCell="C23" activePane="bottomRight" state="frozen"/>
      <selection pane="topRight" activeCell="C1" sqref="C1"/>
      <selection pane="bottomLeft" activeCell="A17" sqref="A17"/>
      <selection pane="bottomRight" activeCell="F6" sqref="F6:K6"/>
    </sheetView>
  </sheetViews>
  <sheetFormatPr defaultColWidth="8.6328125" defaultRowHeight="14.5" x14ac:dyDescent="0.35"/>
  <cols>
    <col min="1" max="1" width="3" style="16" customWidth="1"/>
    <col min="2" max="2" width="6" style="16" customWidth="1"/>
    <col min="3" max="3" width="53.453125" style="16" customWidth="1"/>
    <col min="4" max="4" width="69.54296875" style="16" customWidth="1"/>
    <col min="5" max="6" width="9" style="16" customWidth="1"/>
    <col min="7" max="7" width="24" style="16" customWidth="1"/>
    <col min="8" max="8" width="20" style="16" customWidth="1"/>
    <col min="9" max="9" width="12" style="16" customWidth="1"/>
    <col min="10" max="10" width="30" style="16" customWidth="1"/>
    <col min="11" max="11" width="12" style="16" customWidth="1"/>
    <col min="12" max="12" width="17" style="16" customWidth="1"/>
    <col min="13" max="13" width="19" style="16" customWidth="1"/>
    <col min="14" max="14" width="18.08984375" style="16" customWidth="1"/>
    <col min="15" max="16384" width="8.6328125" style="16"/>
  </cols>
  <sheetData>
    <row r="2" spans="2:14" ht="25.5" customHeight="1" x14ac:dyDescent="0.35">
      <c r="B2" s="47" t="s">
        <v>87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2:14" ht="15.75" customHeight="1" x14ac:dyDescent="0.35">
      <c r="B3" s="48" t="s">
        <v>88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5" spans="2:14" ht="19.5" customHeight="1" x14ac:dyDescent="0.35">
      <c r="B5" s="49" t="s">
        <v>89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2:14" ht="19.5" customHeight="1" x14ac:dyDescent="0.35">
      <c r="B6" s="38" t="s">
        <v>90</v>
      </c>
      <c r="C6" s="38"/>
      <c r="D6" s="38"/>
      <c r="E6" s="38"/>
      <c r="F6" s="39"/>
      <c r="G6" s="39"/>
      <c r="H6" s="39"/>
      <c r="I6" s="39"/>
      <c r="J6" s="39"/>
      <c r="K6" s="39"/>
    </row>
    <row r="7" spans="2:14" ht="19.5" customHeight="1" x14ac:dyDescent="0.35">
      <c r="B7" s="38" t="s">
        <v>91</v>
      </c>
      <c r="C7" s="38"/>
      <c r="D7" s="38"/>
      <c r="E7" s="38"/>
      <c r="F7" s="39"/>
      <c r="G7" s="39"/>
      <c r="H7" s="39"/>
      <c r="I7" s="39"/>
      <c r="J7" s="39"/>
      <c r="K7" s="39"/>
    </row>
    <row r="8" spans="2:14" ht="19.5" customHeight="1" x14ac:dyDescent="0.35">
      <c r="B8" s="38" t="s">
        <v>92</v>
      </c>
      <c r="C8" s="38"/>
      <c r="D8" s="38"/>
      <c r="E8" s="38"/>
      <c r="F8" s="39"/>
      <c r="G8" s="39"/>
      <c r="H8" s="39"/>
      <c r="I8" s="39"/>
      <c r="J8" s="39"/>
      <c r="K8" s="39"/>
    </row>
    <row r="9" spans="2:14" ht="19.5" customHeight="1" x14ac:dyDescent="0.35">
      <c r="B9" s="38" t="s">
        <v>93</v>
      </c>
      <c r="C9" s="38"/>
      <c r="D9" s="38"/>
      <c r="E9" s="38"/>
      <c r="F9" s="39"/>
      <c r="G9" s="39"/>
      <c r="H9" s="39"/>
      <c r="I9" s="39"/>
      <c r="J9" s="39"/>
      <c r="K9" s="39"/>
    </row>
    <row r="11" spans="2:14" x14ac:dyDescent="0.35">
      <c r="B11" s="40" t="s">
        <v>125</v>
      </c>
      <c r="C11" s="40"/>
      <c r="D11" s="40"/>
      <c r="E11" s="40"/>
      <c r="F11" s="17">
        <v>0</v>
      </c>
    </row>
    <row r="13" spans="2:14" ht="48" customHeight="1" x14ac:dyDescent="0.35">
      <c r="B13" s="18" t="s">
        <v>79</v>
      </c>
      <c r="C13" s="18" t="s">
        <v>94</v>
      </c>
      <c r="D13" s="18" t="s">
        <v>95</v>
      </c>
      <c r="E13" s="18" t="s">
        <v>96</v>
      </c>
      <c r="F13" s="18" t="s">
        <v>11</v>
      </c>
      <c r="G13" s="18" t="s">
        <v>97</v>
      </c>
      <c r="H13" s="18" t="s">
        <v>98</v>
      </c>
      <c r="I13" s="18" t="s">
        <v>99</v>
      </c>
      <c r="J13" s="18" t="s">
        <v>100</v>
      </c>
      <c r="K13" s="18" t="s">
        <v>101</v>
      </c>
      <c r="L13" s="18" t="s">
        <v>102</v>
      </c>
      <c r="M13" s="18" t="s">
        <v>103</v>
      </c>
      <c r="N13" s="18" t="s">
        <v>104</v>
      </c>
    </row>
    <row r="14" spans="2:14" ht="18.75" customHeight="1" x14ac:dyDescent="0.35">
      <c r="B14" s="41" t="s">
        <v>105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/>
    </row>
    <row r="15" spans="2:14" ht="52" customHeight="1" x14ac:dyDescent="0.35">
      <c r="B15" s="19">
        <v>1</v>
      </c>
      <c r="C15" s="34" t="s">
        <v>129</v>
      </c>
      <c r="D15" s="20" t="s">
        <v>83</v>
      </c>
      <c r="E15" s="19" t="s">
        <v>80</v>
      </c>
      <c r="F15" s="21">
        <v>500</v>
      </c>
      <c r="G15" s="22"/>
      <c r="H15" s="22"/>
      <c r="I15" s="23"/>
      <c r="J15" s="22"/>
      <c r="K15" s="23"/>
      <c r="L15" s="24"/>
      <c r="M15" s="25" t="str">
        <f t="shared" ref="M15:M24" si="0">IF(L15="","",F15*L15)</f>
        <v/>
      </c>
      <c r="N15" s="23"/>
    </row>
    <row r="16" spans="2:14" ht="33.75" customHeight="1" x14ac:dyDescent="0.35">
      <c r="B16" s="19">
        <v>2</v>
      </c>
      <c r="C16" s="34" t="s">
        <v>106</v>
      </c>
      <c r="D16" s="20" t="s">
        <v>84</v>
      </c>
      <c r="E16" s="19" t="s">
        <v>80</v>
      </c>
      <c r="F16" s="21">
        <v>24</v>
      </c>
      <c r="G16" s="22"/>
      <c r="H16" s="22"/>
      <c r="I16" s="23"/>
      <c r="J16" s="22"/>
      <c r="K16" s="23"/>
      <c r="L16" s="24"/>
      <c r="M16" s="25" t="str">
        <f t="shared" si="0"/>
        <v/>
      </c>
      <c r="N16" s="23"/>
    </row>
    <row r="17" spans="2:14" ht="33.75" customHeight="1" x14ac:dyDescent="0.35">
      <c r="B17" s="19">
        <v>3</v>
      </c>
      <c r="C17" s="34" t="s">
        <v>107</v>
      </c>
      <c r="D17" s="20" t="s">
        <v>108</v>
      </c>
      <c r="E17" s="19" t="s">
        <v>80</v>
      </c>
      <c r="F17" s="21">
        <v>524</v>
      </c>
      <c r="G17" s="22"/>
      <c r="H17" s="22"/>
      <c r="I17" s="23"/>
      <c r="J17" s="22"/>
      <c r="K17" s="23"/>
      <c r="L17" s="24"/>
      <c r="M17" s="25" t="str">
        <f t="shared" si="0"/>
        <v/>
      </c>
      <c r="N17" s="23"/>
    </row>
    <row r="18" spans="2:14" ht="33.75" customHeight="1" x14ac:dyDescent="0.35">
      <c r="B18" s="19">
        <v>4</v>
      </c>
      <c r="C18" s="34" t="s">
        <v>109</v>
      </c>
      <c r="D18" s="20" t="s">
        <v>110</v>
      </c>
      <c r="E18" s="19" t="s">
        <v>80</v>
      </c>
      <c r="F18" s="21">
        <v>500</v>
      </c>
      <c r="G18" s="22"/>
      <c r="H18" s="22"/>
      <c r="I18" s="23"/>
      <c r="J18" s="22"/>
      <c r="K18" s="23"/>
      <c r="L18" s="24"/>
      <c r="M18" s="25" t="str">
        <f t="shared" si="0"/>
        <v/>
      </c>
      <c r="N18" s="23"/>
    </row>
    <row r="19" spans="2:14" ht="33.75" customHeight="1" x14ac:dyDescent="0.35">
      <c r="B19" s="19">
        <v>5</v>
      </c>
      <c r="C19" s="34" t="s">
        <v>111</v>
      </c>
      <c r="D19" s="20" t="s">
        <v>110</v>
      </c>
      <c r="E19" s="19" t="s">
        <v>80</v>
      </c>
      <c r="F19" s="21">
        <v>24</v>
      </c>
      <c r="G19" s="22"/>
      <c r="H19" s="22"/>
      <c r="I19" s="23"/>
      <c r="J19" s="22"/>
      <c r="K19" s="23"/>
      <c r="L19" s="24"/>
      <c r="M19" s="25" t="str">
        <f t="shared" si="0"/>
        <v/>
      </c>
      <c r="N19" s="23"/>
    </row>
    <row r="20" spans="2:14" ht="33.75" customHeight="1" x14ac:dyDescent="0.35">
      <c r="B20" s="19">
        <v>7</v>
      </c>
      <c r="C20" s="34" t="s">
        <v>82</v>
      </c>
      <c r="D20" s="20" t="s">
        <v>85</v>
      </c>
      <c r="E20" s="19" t="s">
        <v>80</v>
      </c>
      <c r="F20" s="21">
        <v>24</v>
      </c>
      <c r="G20" s="22"/>
      <c r="H20" s="22"/>
      <c r="I20" s="23"/>
      <c r="J20" s="22"/>
      <c r="K20" s="23"/>
      <c r="L20" s="24"/>
      <c r="M20" s="25" t="str">
        <f t="shared" si="0"/>
        <v/>
      </c>
      <c r="N20" s="23"/>
    </row>
    <row r="21" spans="2:14" ht="33.75" customHeight="1" x14ac:dyDescent="0.35">
      <c r="B21" s="19">
        <v>8</v>
      </c>
      <c r="C21" s="34" t="s">
        <v>112</v>
      </c>
      <c r="D21" s="20" t="s">
        <v>113</v>
      </c>
      <c r="E21" s="19" t="s">
        <v>80</v>
      </c>
      <c r="F21" s="35">
        <v>120</v>
      </c>
      <c r="G21" s="22"/>
      <c r="H21" s="22"/>
      <c r="I21" s="23"/>
      <c r="J21" s="22"/>
      <c r="K21" s="23"/>
      <c r="L21" s="24"/>
      <c r="M21" s="25" t="str">
        <f t="shared" si="0"/>
        <v/>
      </c>
      <c r="N21" s="23"/>
    </row>
    <row r="22" spans="2:14" ht="33.75" customHeight="1" x14ac:dyDescent="0.35">
      <c r="B22" s="19">
        <v>9</v>
      </c>
      <c r="C22" s="34" t="s">
        <v>114</v>
      </c>
      <c r="D22" s="20" t="s">
        <v>115</v>
      </c>
      <c r="E22" s="19" t="s">
        <v>80</v>
      </c>
      <c r="F22" s="21">
        <v>15</v>
      </c>
      <c r="G22" s="22"/>
      <c r="H22" s="22"/>
      <c r="I22" s="23"/>
      <c r="J22" s="22"/>
      <c r="K22" s="23"/>
      <c r="L22" s="24"/>
      <c r="M22" s="25" t="str">
        <f t="shared" si="0"/>
        <v/>
      </c>
      <c r="N22" s="23"/>
    </row>
    <row r="23" spans="2:14" ht="33.75" customHeight="1" x14ac:dyDescent="0.35">
      <c r="B23" s="19">
        <v>11</v>
      </c>
      <c r="C23" s="34" t="s">
        <v>116</v>
      </c>
      <c r="D23" s="20" t="s">
        <v>86</v>
      </c>
      <c r="E23" s="19" t="s">
        <v>80</v>
      </c>
      <c r="F23" s="32">
        <v>1</v>
      </c>
      <c r="G23" s="22"/>
      <c r="H23" s="22"/>
      <c r="I23" s="23"/>
      <c r="J23" s="22"/>
      <c r="K23" s="23"/>
      <c r="L23" s="24"/>
      <c r="M23" s="25" t="str">
        <f t="shared" si="0"/>
        <v/>
      </c>
      <c r="N23" s="23"/>
    </row>
    <row r="24" spans="2:14" ht="33.75" customHeight="1" x14ac:dyDescent="0.35">
      <c r="B24" s="19">
        <v>12</v>
      </c>
      <c r="C24" s="34" t="s">
        <v>117</v>
      </c>
      <c r="D24" s="20" t="s">
        <v>126</v>
      </c>
      <c r="E24" s="19" t="s">
        <v>81</v>
      </c>
      <c r="F24" s="32">
        <v>12</v>
      </c>
      <c r="G24" s="22"/>
      <c r="H24" s="22"/>
      <c r="I24" s="23"/>
      <c r="J24" s="22"/>
      <c r="K24" s="23"/>
      <c r="L24" s="24"/>
      <c r="M24" s="25" t="str">
        <f t="shared" si="0"/>
        <v/>
      </c>
      <c r="N24" s="23"/>
    </row>
    <row r="25" spans="2:14" ht="18.75" customHeight="1" x14ac:dyDescent="0.35">
      <c r="B25" s="44" t="s">
        <v>118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2:14" ht="33.75" customHeight="1" x14ac:dyDescent="0.35">
      <c r="B26" s="19">
        <v>13</v>
      </c>
      <c r="C26" s="34" t="s">
        <v>127</v>
      </c>
      <c r="D26" s="20" t="s">
        <v>128</v>
      </c>
      <c r="E26" s="19" t="s">
        <v>119</v>
      </c>
      <c r="F26" s="33">
        <v>1</v>
      </c>
      <c r="G26" s="22"/>
      <c r="H26" s="22"/>
      <c r="I26" s="23"/>
      <c r="J26" s="22"/>
      <c r="K26" s="23"/>
      <c r="L26" s="24"/>
      <c r="M26" s="25" t="str">
        <f>IF(L26="","",F26*L26)</f>
        <v/>
      </c>
      <c r="N26" s="23"/>
    </row>
    <row r="28" spans="2:14" ht="19.5" customHeight="1" x14ac:dyDescent="0.35">
      <c r="B28" s="45" t="s">
        <v>120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6">
        <f>SUM(M15:M24)</f>
        <v>0</v>
      </c>
      <c r="N28" s="27"/>
    </row>
    <row r="29" spans="2:14" ht="19.5" customHeight="1" x14ac:dyDescent="0.35">
      <c r="B29" s="45" t="s">
        <v>121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6">
        <f>SUM(M26:M26)</f>
        <v>0</v>
      </c>
      <c r="N29" s="27"/>
    </row>
    <row r="30" spans="2:14" ht="19.5" customHeight="1" x14ac:dyDescent="0.35">
      <c r="B30" s="46" t="s">
        <v>122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28">
        <f>M28+M29</f>
        <v>0</v>
      </c>
      <c r="N30" s="29"/>
    </row>
    <row r="31" spans="2:14" ht="19.5" customHeight="1" x14ac:dyDescent="0.35">
      <c r="B31" s="45" t="s">
        <v>123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6">
        <f>M30*$F$11</f>
        <v>0</v>
      </c>
      <c r="N31" s="27"/>
    </row>
    <row r="32" spans="2:14" ht="24" customHeight="1" x14ac:dyDescent="0.35">
      <c r="B32" s="37" t="s">
        <v>124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0">
        <f>M30+M31</f>
        <v>0</v>
      </c>
      <c r="N32" s="31"/>
    </row>
  </sheetData>
  <mergeCells count="19">
    <mergeCell ref="B8:E8"/>
    <mergeCell ref="F8:K8"/>
    <mergeCell ref="B2:N2"/>
    <mergeCell ref="B3:N3"/>
    <mergeCell ref="B5:N5"/>
    <mergeCell ref="B6:E6"/>
    <mergeCell ref="F6:K6"/>
    <mergeCell ref="B7:E7"/>
    <mergeCell ref="F7:K7"/>
    <mergeCell ref="B32:L32"/>
    <mergeCell ref="B9:E9"/>
    <mergeCell ref="F9:K9"/>
    <mergeCell ref="B11:E11"/>
    <mergeCell ref="B14:N14"/>
    <mergeCell ref="B25:N25"/>
    <mergeCell ref="B28:L28"/>
    <mergeCell ref="B29:L29"/>
    <mergeCell ref="B30:L30"/>
    <mergeCell ref="B31:L31"/>
  </mergeCells>
  <dataValidations count="3">
    <dataValidation type="whole" allowBlank="1" errorTitle="Invalid lead time" error="Enter lead time as a whole number of calendar days (0-365)." sqref="N15:N26" xr:uid="{58FA3D7A-E8BC-4749-BF97-A8D817E10D42}">
      <formula1>0</formula1>
      <formula2>365</formula2>
    </dataValidation>
    <dataValidation type="decimal" operator="greaterThanOrEqual" allowBlank="1" errorTitle="Invalid price" error="Enter a non-negative number." sqref="L15:L26" xr:uid="{50BD5505-1B5A-4543-92EB-AFC5A86A7040}">
      <formula1>0</formula1>
      <formula2>0</formula2>
    </dataValidation>
    <dataValidation type="list" allowBlank="1" errorTitle="Invalid entry" error="Please select Y or N." sqref="I15:I26" xr:uid="{3F2A3164-5BF5-495A-9DCF-75D5C9108416}">
      <formula1>"Y,N"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38174DDA8A4F48A4426C8864864B18" ma:contentTypeVersion="19" ma:contentTypeDescription="Create a new document." ma:contentTypeScope="" ma:versionID="4c015fb7de614943f4fe98d1a602d4b6">
  <xsd:schema xmlns:xsd="http://www.w3.org/2001/XMLSchema" xmlns:xs="http://www.w3.org/2001/XMLSchema" xmlns:p="http://schemas.microsoft.com/office/2006/metadata/properties" xmlns:ns3="e962aa94-7710-464e-95a8-100e26deb51e" xmlns:ns4="fa0ba6fc-f777-4a50-8c0a-a9fc8373aae4" targetNamespace="http://schemas.microsoft.com/office/2006/metadata/properties" ma:root="true" ma:fieldsID="052732dcd1d55cb3d79c193f68492c93" ns3:_="" ns4:_="">
    <xsd:import namespace="e962aa94-7710-464e-95a8-100e26deb51e"/>
    <xsd:import namespace="fa0ba6fc-f777-4a50-8c0a-a9fc8373aae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2aa94-7710-464e-95a8-100e26deb5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ba6fc-f777-4a50-8c0a-a9fc8373aa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62aa94-7710-464e-95a8-100e26deb51e" xsi:nil="true"/>
  </documentManagement>
</p:properties>
</file>

<file path=customXml/itemProps1.xml><?xml version="1.0" encoding="utf-8"?>
<ds:datastoreItem xmlns:ds="http://schemas.openxmlformats.org/officeDocument/2006/customXml" ds:itemID="{2FC0BD40-6D00-4A89-BEB5-FF62F2DF6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62aa94-7710-464e-95a8-100e26deb51e"/>
    <ds:schemaRef ds:uri="fa0ba6fc-f777-4a50-8c0a-a9fc8373a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274E65-C5DD-49D4-876E-C4B56DF4AF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DD367B-0EB2-4F1C-970F-B7475795637B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e962aa94-7710-464e-95a8-100e26deb51e"/>
    <ds:schemaRef ds:uri="http://schemas.openxmlformats.org/package/2006/metadata/core-properties"/>
    <ds:schemaRef ds:uri="fa0ba6fc-f777-4a50-8c0a-a9fc8373aae4"/>
    <ds:schemaRef ds:uri="http://purl.org/dc/dcmitype/"/>
    <ds:schemaRef ds:uri="http://purl.org/dc/terms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Specification of materials</vt:lpstr>
      <vt:lpstr>Annex B -Pricing </vt:lpstr>
      <vt:lpstr>'Annex B -Pricing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Luka Ibrahim</dc:creator>
  <cp:keywords/>
  <dc:description/>
  <cp:lastModifiedBy>Luka Ibrahim</cp:lastModifiedBy>
  <cp:revision/>
  <dcterms:created xsi:type="dcterms:W3CDTF">2015-06-05T18:17:20Z</dcterms:created>
  <dcterms:modified xsi:type="dcterms:W3CDTF">2026-08-21T10:23:50Z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0x0101006038174DDA8A4F48A4426C8864864B18</vt:lpwstr>
  </property>
  <property fmtid="{D5CDD505-2E9C-101B-9397-08002B2CF9AE}" pid="3" name="_dlc_DocIdItemGuid">
    <vt:lpwstr>80361312-a8c3-4e21-8c22-764367c0b5df</vt:lpwstr>
  </property>
</Properties>
</file>